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OMDATTA\Downloads\"/>
    </mc:Choice>
  </mc:AlternateContent>
  <xr:revisionPtr revIDLastSave="0" documentId="13_ncr:1_{9465635F-18F9-4EBB-B754-CFB4228C8D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ew Regime" sheetId="1" r:id="rId1"/>
  </sheets>
  <calcPr calcId="191029"/>
  <extLst>
    <ext uri="GoogleSheetsCustomDataVersion1">
      <go:sheetsCustomData xmlns:go="http://customooxmlschemas.google.com/" r:id="rId5" roundtripDataSignature="AMtx7mgXSG7ykOg18gyQ99uD05kNuTsEwQ=="/>
    </ext>
  </extLst>
</workbook>
</file>

<file path=xl/calcChain.xml><?xml version="1.0" encoding="utf-8"?>
<calcChain xmlns="http://schemas.openxmlformats.org/spreadsheetml/2006/main">
  <c r="G22" i="1" l="1"/>
  <c r="M22" i="1"/>
  <c r="E10" i="1"/>
  <c r="E13" i="1" l="1"/>
  <c r="E14" i="1"/>
  <c r="E15" i="1"/>
  <c r="E16" i="1"/>
  <c r="E17" i="1"/>
  <c r="E18" i="1"/>
  <c r="E19" i="1"/>
  <c r="E20" i="1"/>
  <c r="E12" i="1"/>
  <c r="E11" i="1"/>
  <c r="E9" i="1"/>
  <c r="I20" i="1" l="1"/>
  <c r="I19" i="1"/>
  <c r="I18" i="1"/>
  <c r="I17" i="1"/>
  <c r="I16" i="1"/>
  <c r="I15" i="1"/>
  <c r="I13" i="1"/>
  <c r="I12" i="1"/>
  <c r="I11" i="1"/>
  <c r="I10" i="1"/>
  <c r="K40" i="1"/>
  <c r="L22" i="1"/>
  <c r="K22" i="1"/>
  <c r="H22" i="1"/>
  <c r="F22" i="1"/>
  <c r="D22" i="1"/>
  <c r="I14" i="1"/>
  <c r="E22" i="1" l="1"/>
  <c r="I9" i="1"/>
  <c r="I22" i="1" s="1"/>
  <c r="K24" i="1" l="1"/>
  <c r="K26" i="1" s="1"/>
  <c r="K28" i="1" s="1"/>
  <c r="K30" i="1" s="1"/>
  <c r="K32" i="1" s="1"/>
  <c r="K33" i="1" l="1"/>
  <c r="K35" i="1" s="1"/>
  <c r="K36" i="1" s="1"/>
  <c r="K37" i="1" l="1"/>
  <c r="K39" i="1" s="1"/>
  <c r="K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20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ID#AAAAULa4ft8
LAB-03    (2022-01-13 06:28:45)
Do Not enter any amount.</t>
        </r>
      </text>
    </comment>
    <comment ref="K29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ID#AAAAULa4fuA
Brahma Chaudhuri    (2022-01-13 06:28:45)
Do not enter any amount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n8qt9ZgI87RX3/7ARomtevhuN7g=="/>
    </ext>
  </extLst>
</comments>
</file>

<file path=xl/sharedStrings.xml><?xml version="1.0" encoding="utf-8"?>
<sst xmlns="http://schemas.openxmlformats.org/spreadsheetml/2006/main" count="100" uniqueCount="73">
  <si>
    <t>GOVERNMENT OF WEST BENGAL</t>
  </si>
  <si>
    <t>PAN:</t>
  </si>
  <si>
    <t>Deductions</t>
  </si>
  <si>
    <t>Month</t>
  </si>
  <si>
    <t>Basic Pay</t>
  </si>
  <si>
    <t>Spl. Allow.</t>
  </si>
  <si>
    <t>D.A.</t>
  </si>
  <si>
    <t xml:space="preserve">Int. A. </t>
  </si>
  <si>
    <t>H.R.A.</t>
  </si>
  <si>
    <t>M.A.</t>
  </si>
  <si>
    <t>Gross</t>
  </si>
  <si>
    <t>G.P.F.</t>
  </si>
  <si>
    <t>G.I.S.</t>
  </si>
  <si>
    <t>P.Tax</t>
  </si>
  <si>
    <t>I.Tax</t>
  </si>
  <si>
    <t>Arrear</t>
  </si>
  <si>
    <t>Total</t>
  </si>
  <si>
    <t>Gross salary for the year</t>
  </si>
  <si>
    <t>:</t>
  </si>
  <si>
    <t>₹</t>
  </si>
  <si>
    <t>Add: Any other Income (reported by the employee)</t>
  </si>
  <si>
    <t>Gross Total Income ( 1 + 2 )</t>
  </si>
  <si>
    <r>
      <rPr>
        <b/>
        <sz val="10"/>
        <color rgb="FF000000"/>
        <rFont val="Times New Roman"/>
      </rPr>
      <t>No. Deduction is allowed under Chapter VIA under the New Regime</t>
    </r>
    <r>
      <rPr>
        <sz val="10"/>
        <color rgb="FF000000"/>
        <rFont val="Times New Roman"/>
      </rPr>
      <t xml:space="preserve"> </t>
    </r>
  </si>
  <si>
    <r>
      <rPr>
        <b/>
        <sz val="10"/>
        <color rgb="FF000000"/>
        <rFont val="Times New Roman"/>
      </rPr>
      <t>Total Income</t>
    </r>
    <r>
      <rPr>
        <sz val="10"/>
        <color rgb="FF000000"/>
        <rFont val="Times New Roman"/>
      </rPr>
      <t xml:space="preserve"> (3 - 4) [ Rounded off to nearest multiple of Rs. 10 u/s 288 A]</t>
    </r>
  </si>
  <si>
    <t xml:space="preserve">a) Tax on Total Income </t>
  </si>
  <si>
    <t xml:space="preserve"> </t>
  </si>
  <si>
    <t>Net Tax on Total Income (a - b)</t>
  </si>
  <si>
    <t>a) Health and Education cess @4% of total tax</t>
  </si>
  <si>
    <r>
      <rPr>
        <b/>
        <sz val="10"/>
        <color rgb="FF000000"/>
        <rFont val="Times New Roman"/>
      </rPr>
      <t>Total tax payable</t>
    </r>
    <r>
      <rPr>
        <sz val="10"/>
        <color rgb="FF000000"/>
        <rFont val="Times New Roman"/>
      </rPr>
      <t xml:space="preserve"> (7 + 8) [Rounded off to nearest multiple of Rs 10 u/s 288B]</t>
    </r>
  </si>
  <si>
    <t>Tax Relief computed under  U/S 89 (1), for arrear salary, if any</t>
  </si>
  <si>
    <r>
      <rPr>
        <b/>
        <sz val="10"/>
        <color rgb="FF000000"/>
        <rFont val="Times New Roman"/>
      </rPr>
      <t>Net tax payable</t>
    </r>
    <r>
      <rPr>
        <sz val="10"/>
        <color rgb="FF000000"/>
        <rFont val="Times New Roman"/>
      </rPr>
      <t xml:space="preserve"> (9 -10)</t>
    </r>
  </si>
  <si>
    <t>Declaration</t>
  </si>
  <si>
    <t>I hereby declare that the above items are true to the best of my knowledge and belief.</t>
  </si>
  <si>
    <t>Date:</t>
  </si>
  <si>
    <t>----------------------------------------</t>
  </si>
  <si>
    <t>Signature in full</t>
  </si>
  <si>
    <t>Countersigned</t>
  </si>
  <si>
    <t>Designation:</t>
  </si>
  <si>
    <t>Guidelines of Income Tax rules</t>
  </si>
  <si>
    <t>Income Tax Slab</t>
  </si>
  <si>
    <t>New Regime Income Tax Slab Rates for FY 2021-22</t>
  </si>
  <si>
    <t>NIL</t>
  </si>
  <si>
    <t>Taxable Income above Rs. 15 Lakhs</t>
  </si>
  <si>
    <t>Taxable Income up to Rs 3.0 Lakhs</t>
  </si>
  <si>
    <t>Taxable Income from Rs 12.00 lakhs to Rs. 15.00 Lakhs</t>
  </si>
  <si>
    <t> (Tax Rebate u/s 87A upto Rs 7.0 lakh is available)</t>
  </si>
  <si>
    <t>Net salary for the year</t>
  </si>
  <si>
    <t>Standard Deduction for Salaried Employees (Rs 75000)</t>
  </si>
  <si>
    <r>
      <t>b) Tax Rebate u/s 87A</t>
    </r>
    <r>
      <rPr>
        <sz val="10"/>
        <color rgb="FF000000"/>
        <rFont val="Times New Roman"/>
      </rPr>
      <t xml:space="preserve"> (In case total income  does not exceed Rs 700000/-, 100% of income tax or Rs 20000 whichever is less)</t>
    </r>
    <r>
      <rPr>
        <b/>
        <sz val="10"/>
        <color rgb="FF000000"/>
        <rFont val="Times New Roman"/>
      </rPr>
      <t xml:space="preserve"> </t>
    </r>
  </si>
  <si>
    <t>Tax already deducted from salary up to January, 2025</t>
  </si>
  <si>
    <t>Balance tax payable on February, 2025 (To be deducted from the pay bill of February, 2025)</t>
  </si>
  <si>
    <t>(Financial Year: 2024 - 25; Assessment Year: 2025-26)</t>
  </si>
  <si>
    <t>Taxable Income from Rs 3.0 lakhs to Rs 7.00 Lakhs</t>
  </si>
  <si>
    <t>Taxable Income from Rs. 7.00 lakhs to Rs 10.0 Lakhs</t>
  </si>
  <si>
    <t>Taxable Income from Rs 10.0 lakhs to Rs 12.00 Lakhs</t>
  </si>
  <si>
    <t xml:space="preserve"> Income Tax Slab Rate applicable for New Tax regime – FY 2024-25</t>
  </si>
  <si>
    <t>Mar,24</t>
  </si>
  <si>
    <t>Apr,24</t>
  </si>
  <si>
    <t>May,24</t>
  </si>
  <si>
    <t>Jun,24</t>
  </si>
  <si>
    <t>Jul,24</t>
  </si>
  <si>
    <t>Aug,24</t>
  </si>
  <si>
    <t>Sep,24</t>
  </si>
  <si>
    <t>Oct,24</t>
  </si>
  <si>
    <t>Nov,24</t>
  </si>
  <si>
    <t>Dec,24</t>
  </si>
  <si>
    <t>Jan,25</t>
  </si>
  <si>
    <t>Feb,25</t>
  </si>
  <si>
    <t>NAYAGRAM PANDIT RAGHUNATH MURMU GOVERNMENT COLLEGE</t>
  </si>
  <si>
    <t>BALIGERIA, NAYAGRAM, JHARGRAM, W.B. PIN: 721125</t>
  </si>
  <si>
    <r>
      <t xml:space="preserve">Statement of Income of Sri / Smt / Dr                   </t>
    </r>
    <r>
      <rPr>
        <b/>
        <sz val="10"/>
        <color theme="1"/>
        <rFont val="Times New Roman"/>
      </rPr>
      <t>, Assistant Professor in      For the year ending on 31st March, 2025 (UNDER NEW REGIME)</t>
    </r>
  </si>
  <si>
    <t>Principal/Officer-in-Charge</t>
  </si>
  <si>
    <t>Nayagram P.R.M. Govt.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</si>
</sst>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,d"/>
    <numFmt numFmtId="165" formatCode="mmmm\,d"/>
  </numFmts>
  <fonts count="12">
    <font>
      <sz val="11"/>
      <color theme="1"/>
      <name val="Calibri"/>
      <scheme val="minor"/>
    </font>
    <font>
      <b/>
      <sz val="10"/>
      <color theme="1"/>
      <name val="Times New Roman"/>
    </font>
    <font>
      <sz val="9"/>
      <color theme="1"/>
      <name val="Times New Roman"/>
    </font>
    <font>
      <sz val="10"/>
      <color theme="1"/>
      <name val="Times New Roman"/>
    </font>
    <font>
      <sz val="11"/>
      <name val="Calibri"/>
    </font>
    <font>
      <b/>
      <sz val="9"/>
      <color theme="1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sz val="10"/>
      <color theme="1"/>
      <name val="Times New Roman"/>
      <family val="1"/>
    </font>
    <font>
      <sz val="11"/>
      <name val="Calibri"/>
      <family val="2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2" borderId="4" xfId="0" applyFont="1" applyFill="1" applyBorder="1"/>
    <xf numFmtId="165" fontId="1" fillId="0" borderId="4" xfId="0" applyNumberFormat="1" applyFont="1" applyBorder="1" applyAlignment="1">
      <alignment horizontal="center"/>
    </xf>
    <xf numFmtId="0" fontId="3" fillId="3" borderId="4" xfId="0" applyFont="1" applyFill="1" applyBorder="1"/>
    <xf numFmtId="0" fontId="3" fillId="0" borderId="0" xfId="0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8" fillId="0" borderId="4" xfId="0" applyFont="1" applyBorder="1"/>
    <xf numFmtId="0" fontId="10" fillId="0" borderId="4" xfId="0" applyFont="1" applyBorder="1"/>
    <xf numFmtId="9" fontId="2" fillId="0" borderId="0" xfId="0" applyNumberFormat="1" applyFont="1"/>
    <xf numFmtId="0" fontId="6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3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9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A53" sqref="A53:C53"/>
    </sheetView>
  </sheetViews>
  <sheetFormatPr defaultColWidth="14.44140625" defaultRowHeight="15" customHeight="1"/>
  <cols>
    <col min="1" max="1" width="7" customWidth="1"/>
    <col min="2" max="3" width="12" customWidth="1"/>
    <col min="4" max="4" width="14.88671875" customWidth="1"/>
    <col min="5" max="5" width="16.6640625" customWidth="1"/>
    <col min="6" max="6" width="12.44140625" customWidth="1"/>
    <col min="7" max="7" width="17.109375" customWidth="1"/>
    <col min="8" max="8" width="5.88671875" customWidth="1"/>
    <col min="9" max="9" width="9.6640625" customWidth="1"/>
    <col min="10" max="10" width="6.109375" customWidth="1"/>
    <col min="11" max="11" width="5.6640625" customWidth="1"/>
    <col min="12" max="12" width="5.88671875" customWidth="1"/>
    <col min="13" max="13" width="7.109375" customWidth="1"/>
    <col min="14" max="16" width="9.109375" customWidth="1"/>
    <col min="17" max="26" width="8" customWidth="1"/>
  </cols>
  <sheetData>
    <row r="1" spans="1:26" ht="14.1" customHeight="1">
      <c r="A1" s="24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1" customHeight="1">
      <c r="A2" s="24" t="s">
        <v>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1" customHeight="1">
      <c r="A3" s="24" t="s">
        <v>69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1" customHeight="1">
      <c r="A4" s="3"/>
      <c r="B4" s="3"/>
      <c r="C4" s="3"/>
      <c r="D4" s="3"/>
      <c r="E4" s="3"/>
      <c r="F4" s="3"/>
      <c r="G4" s="3"/>
      <c r="H4" s="4" t="s">
        <v>1</v>
      </c>
      <c r="I4" s="25"/>
      <c r="J4" s="34"/>
      <c r="K4" s="34"/>
      <c r="L4" s="34"/>
      <c r="M4" s="26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1" customHeight="1">
      <c r="A6" s="35" t="s">
        <v>70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1" customHeight="1">
      <c r="A7" s="3"/>
      <c r="B7" s="3"/>
      <c r="C7" s="3"/>
      <c r="D7" s="3"/>
      <c r="E7" s="3"/>
      <c r="F7" s="3"/>
      <c r="G7" s="3"/>
      <c r="H7" s="3"/>
      <c r="I7" s="3"/>
      <c r="J7" s="33" t="s">
        <v>2</v>
      </c>
      <c r="K7" s="34"/>
      <c r="L7" s="34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1" customHeight="1">
      <c r="A8" s="7" t="s">
        <v>3</v>
      </c>
      <c r="B8" s="33" t="s">
        <v>4</v>
      </c>
      <c r="C8" s="26"/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7" t="s">
        <v>13</v>
      </c>
      <c r="M8" s="7" t="s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1" customHeight="1">
      <c r="A9" s="8" t="s">
        <v>56</v>
      </c>
      <c r="B9" s="31">
        <v>0</v>
      </c>
      <c r="C9" s="32"/>
      <c r="D9" s="9">
        <v>0</v>
      </c>
      <c r="E9" s="10">
        <f>ROUND(B9*0.1,0)</f>
        <v>0</v>
      </c>
      <c r="F9" s="9">
        <v>0</v>
      </c>
      <c r="G9" s="19">
        <v>0</v>
      </c>
      <c r="H9" s="9">
        <v>0</v>
      </c>
      <c r="I9" s="9">
        <f t="shared" ref="I9:I20" si="0">SUM(B9:H9)</f>
        <v>0</v>
      </c>
      <c r="J9" s="20">
        <v>0</v>
      </c>
      <c r="K9" s="19">
        <v>80</v>
      </c>
      <c r="L9" s="19">
        <v>200</v>
      </c>
      <c r="M9" s="19">
        <v>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1" customHeight="1">
      <c r="A10" s="11" t="s">
        <v>57</v>
      </c>
      <c r="B10" s="31">
        <v>0</v>
      </c>
      <c r="C10" s="32"/>
      <c r="D10" s="9">
        <v>0</v>
      </c>
      <c r="E10" s="10">
        <f>ROUND(B10*0.14,0)</f>
        <v>0</v>
      </c>
      <c r="F10" s="9">
        <v>0</v>
      </c>
      <c r="G10" s="19">
        <v>0</v>
      </c>
      <c r="H10" s="9">
        <v>0</v>
      </c>
      <c r="I10" s="9">
        <f t="shared" si="0"/>
        <v>0</v>
      </c>
      <c r="J10" s="20">
        <v>0</v>
      </c>
      <c r="K10" s="19">
        <v>80</v>
      </c>
      <c r="L10" s="19">
        <v>200</v>
      </c>
      <c r="M10" s="19"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1" customHeight="1">
      <c r="A11" s="11" t="s">
        <v>58</v>
      </c>
      <c r="B11" s="31">
        <v>0</v>
      </c>
      <c r="C11" s="32"/>
      <c r="D11" s="9">
        <v>0</v>
      </c>
      <c r="E11" s="10">
        <f>ROUND(B11*0.14,0)</f>
        <v>0</v>
      </c>
      <c r="F11" s="9">
        <v>0</v>
      </c>
      <c r="G11" s="19">
        <v>0</v>
      </c>
      <c r="H11" s="9">
        <v>0</v>
      </c>
      <c r="I11" s="9">
        <f t="shared" si="0"/>
        <v>0</v>
      </c>
      <c r="J11" s="20">
        <v>0</v>
      </c>
      <c r="K11" s="19">
        <v>80</v>
      </c>
      <c r="L11" s="19">
        <v>200</v>
      </c>
      <c r="M11" s="19"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1" customHeight="1">
      <c r="A12" s="11" t="s">
        <v>59</v>
      </c>
      <c r="B12" s="31">
        <v>0</v>
      </c>
      <c r="C12" s="32"/>
      <c r="D12" s="9">
        <v>0</v>
      </c>
      <c r="E12" s="10">
        <f>ROUND(B12*0.14,0)</f>
        <v>0</v>
      </c>
      <c r="F12" s="9">
        <v>0</v>
      </c>
      <c r="G12" s="19">
        <v>0</v>
      </c>
      <c r="H12" s="9">
        <v>0</v>
      </c>
      <c r="I12" s="9">
        <f t="shared" si="0"/>
        <v>0</v>
      </c>
      <c r="J12" s="20">
        <v>0</v>
      </c>
      <c r="K12" s="19">
        <v>80</v>
      </c>
      <c r="L12" s="19">
        <v>200</v>
      </c>
      <c r="M12" s="19"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1" customHeight="1">
      <c r="A13" s="8" t="s">
        <v>60</v>
      </c>
      <c r="B13" s="31">
        <v>0</v>
      </c>
      <c r="C13" s="32"/>
      <c r="D13" s="9">
        <v>0</v>
      </c>
      <c r="E13" s="10">
        <f t="shared" ref="E13:E20" si="1">ROUND(B13*0.14,0)</f>
        <v>0</v>
      </c>
      <c r="F13" s="9">
        <v>0</v>
      </c>
      <c r="G13" s="19">
        <v>0</v>
      </c>
      <c r="H13" s="9">
        <v>0</v>
      </c>
      <c r="I13" s="9">
        <f t="shared" si="0"/>
        <v>0</v>
      </c>
      <c r="J13" s="20">
        <v>0</v>
      </c>
      <c r="K13" s="19">
        <v>80</v>
      </c>
      <c r="L13" s="19">
        <v>200</v>
      </c>
      <c r="M13" s="19">
        <v>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1" customHeight="1">
      <c r="A14" s="8" t="s">
        <v>61</v>
      </c>
      <c r="B14" s="31">
        <v>0</v>
      </c>
      <c r="C14" s="32"/>
      <c r="D14" s="9">
        <v>0</v>
      </c>
      <c r="E14" s="10">
        <f t="shared" si="1"/>
        <v>0</v>
      </c>
      <c r="F14" s="9">
        <v>0</v>
      </c>
      <c r="G14" s="19">
        <v>0</v>
      </c>
      <c r="H14" s="9">
        <v>0</v>
      </c>
      <c r="I14" s="9">
        <f t="shared" si="0"/>
        <v>0</v>
      </c>
      <c r="J14" s="20">
        <v>0</v>
      </c>
      <c r="K14" s="19">
        <v>80</v>
      </c>
      <c r="L14" s="19">
        <v>200</v>
      </c>
      <c r="M14" s="19">
        <v>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1" customHeight="1">
      <c r="A15" s="8" t="s">
        <v>62</v>
      </c>
      <c r="B15" s="31">
        <v>0</v>
      </c>
      <c r="C15" s="32"/>
      <c r="D15" s="9">
        <v>0</v>
      </c>
      <c r="E15" s="10">
        <f t="shared" si="1"/>
        <v>0</v>
      </c>
      <c r="F15" s="9">
        <v>0</v>
      </c>
      <c r="G15" s="19">
        <v>0</v>
      </c>
      <c r="H15" s="9">
        <v>0</v>
      </c>
      <c r="I15" s="9">
        <f t="shared" si="0"/>
        <v>0</v>
      </c>
      <c r="J15" s="20">
        <v>0</v>
      </c>
      <c r="K15" s="19">
        <v>80</v>
      </c>
      <c r="L15" s="19">
        <v>200</v>
      </c>
      <c r="M15" s="19">
        <v>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1" customHeight="1">
      <c r="A16" s="8" t="s">
        <v>63</v>
      </c>
      <c r="B16" s="31">
        <v>0</v>
      </c>
      <c r="C16" s="32"/>
      <c r="D16" s="9">
        <v>0</v>
      </c>
      <c r="E16" s="10">
        <f t="shared" si="1"/>
        <v>0</v>
      </c>
      <c r="F16" s="9">
        <v>0</v>
      </c>
      <c r="G16" s="19">
        <v>0</v>
      </c>
      <c r="H16" s="9">
        <v>0</v>
      </c>
      <c r="I16" s="9">
        <f t="shared" si="0"/>
        <v>0</v>
      </c>
      <c r="J16" s="20">
        <v>0</v>
      </c>
      <c r="K16" s="19">
        <v>80</v>
      </c>
      <c r="L16" s="19">
        <v>200</v>
      </c>
      <c r="M16" s="19">
        <v>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1" customHeight="1">
      <c r="A17" s="8" t="s">
        <v>64</v>
      </c>
      <c r="B17" s="31">
        <v>0</v>
      </c>
      <c r="C17" s="32"/>
      <c r="D17" s="9">
        <v>0</v>
      </c>
      <c r="E17" s="10">
        <f t="shared" si="1"/>
        <v>0</v>
      </c>
      <c r="F17" s="9">
        <v>0</v>
      </c>
      <c r="G17" s="19">
        <v>0</v>
      </c>
      <c r="H17" s="9">
        <v>0</v>
      </c>
      <c r="I17" s="9">
        <f t="shared" si="0"/>
        <v>0</v>
      </c>
      <c r="J17" s="20">
        <v>0</v>
      </c>
      <c r="K17" s="19">
        <v>80</v>
      </c>
      <c r="L17" s="19">
        <v>200</v>
      </c>
      <c r="M17" s="19"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1" customHeight="1">
      <c r="A18" s="8" t="s">
        <v>65</v>
      </c>
      <c r="B18" s="31">
        <v>0</v>
      </c>
      <c r="C18" s="32"/>
      <c r="D18" s="9">
        <v>0</v>
      </c>
      <c r="E18" s="10">
        <f t="shared" si="1"/>
        <v>0</v>
      </c>
      <c r="F18" s="9">
        <v>0</v>
      </c>
      <c r="G18" s="19">
        <v>0</v>
      </c>
      <c r="H18" s="9">
        <v>0</v>
      </c>
      <c r="I18" s="9">
        <f t="shared" si="0"/>
        <v>0</v>
      </c>
      <c r="J18" s="20">
        <v>0</v>
      </c>
      <c r="K18" s="19">
        <v>80</v>
      </c>
      <c r="L18" s="19">
        <v>200</v>
      </c>
      <c r="M18" s="19">
        <v>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1" customHeight="1">
      <c r="A19" s="18" t="s">
        <v>66</v>
      </c>
      <c r="B19" s="31">
        <v>0</v>
      </c>
      <c r="C19" s="32"/>
      <c r="D19" s="9">
        <v>0</v>
      </c>
      <c r="E19" s="10">
        <f t="shared" si="1"/>
        <v>0</v>
      </c>
      <c r="F19" s="9">
        <v>0</v>
      </c>
      <c r="G19" s="19">
        <v>0</v>
      </c>
      <c r="H19" s="9">
        <v>0</v>
      </c>
      <c r="I19" s="9">
        <f t="shared" si="0"/>
        <v>0</v>
      </c>
      <c r="J19" s="20">
        <v>0</v>
      </c>
      <c r="K19" s="9">
        <v>80</v>
      </c>
      <c r="L19" s="9">
        <v>200</v>
      </c>
      <c r="M19" s="19">
        <v>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1" customHeight="1">
      <c r="A20" s="8" t="s">
        <v>67</v>
      </c>
      <c r="B20" s="31">
        <v>0</v>
      </c>
      <c r="C20" s="32"/>
      <c r="D20" s="9">
        <v>0</v>
      </c>
      <c r="E20" s="10">
        <f t="shared" si="1"/>
        <v>0</v>
      </c>
      <c r="F20" s="9">
        <v>0</v>
      </c>
      <c r="G20" s="19">
        <v>0</v>
      </c>
      <c r="H20" s="9">
        <v>0</v>
      </c>
      <c r="I20" s="9">
        <f t="shared" si="0"/>
        <v>0</v>
      </c>
      <c r="J20" s="20">
        <v>0</v>
      </c>
      <c r="K20" s="9">
        <v>80</v>
      </c>
      <c r="L20" s="9">
        <v>200</v>
      </c>
      <c r="M20" s="1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1" customHeight="1">
      <c r="A21" s="7" t="s">
        <v>15</v>
      </c>
      <c r="B21" s="25"/>
      <c r="C21" s="26"/>
      <c r="D21" s="9"/>
      <c r="E21" s="9"/>
      <c r="F21" s="9"/>
      <c r="G21" s="19"/>
      <c r="H21" s="9"/>
      <c r="I21" s="9"/>
      <c r="J21" s="9"/>
      <c r="K21" s="9"/>
      <c r="L21" s="9"/>
      <c r="M21" s="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1" customHeight="1">
      <c r="A22" s="7" t="s">
        <v>16</v>
      </c>
      <c r="B22" s="25"/>
      <c r="C22" s="26"/>
      <c r="D22" s="9">
        <f t="shared" ref="D22:L22" si="2">SUM(D9:D21)</f>
        <v>0</v>
      </c>
      <c r="E22" s="9">
        <f t="shared" si="2"/>
        <v>0</v>
      </c>
      <c r="F22" s="9">
        <f t="shared" si="2"/>
        <v>0</v>
      </c>
      <c r="G22" s="19">
        <f>SUM(G9:G21)</f>
        <v>0</v>
      </c>
      <c r="H22" s="9">
        <f t="shared" si="2"/>
        <v>0</v>
      </c>
      <c r="I22" s="9">
        <f t="shared" si="2"/>
        <v>0</v>
      </c>
      <c r="J22" s="9"/>
      <c r="K22" s="9">
        <f t="shared" si="2"/>
        <v>960</v>
      </c>
      <c r="L22" s="9">
        <f t="shared" si="2"/>
        <v>2400</v>
      </c>
      <c r="M22" s="9">
        <f>SUM(M9:M19)+M21</f>
        <v>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1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1" customHeight="1">
      <c r="A24" s="3">
        <v>1</v>
      </c>
      <c r="B24" s="3" t="s">
        <v>17</v>
      </c>
      <c r="C24" s="3"/>
      <c r="D24" s="3"/>
      <c r="E24" s="3"/>
      <c r="F24" s="3"/>
      <c r="G24" s="3"/>
      <c r="H24" s="3"/>
      <c r="I24" s="3" t="s">
        <v>18</v>
      </c>
      <c r="J24" s="13" t="s">
        <v>19</v>
      </c>
      <c r="K24" s="25">
        <f>I22</f>
        <v>0</v>
      </c>
      <c r="L24" s="26"/>
      <c r="M24" s="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1" customHeight="1">
      <c r="A25" s="3">
        <v>2</v>
      </c>
      <c r="B25" s="3" t="s">
        <v>47</v>
      </c>
      <c r="C25" s="3"/>
      <c r="D25" s="3"/>
      <c r="E25" s="3"/>
      <c r="F25" s="3"/>
      <c r="G25" s="3"/>
      <c r="H25" s="3"/>
      <c r="I25" s="3" t="s">
        <v>18</v>
      </c>
      <c r="J25" s="13" t="s">
        <v>19</v>
      </c>
      <c r="K25" s="25">
        <v>75000</v>
      </c>
      <c r="L25" s="29"/>
      <c r="M25" s="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1" customHeight="1">
      <c r="A26" s="3">
        <v>3</v>
      </c>
      <c r="B26" s="3" t="s">
        <v>46</v>
      </c>
      <c r="C26" s="3"/>
      <c r="D26" s="3"/>
      <c r="E26" s="3"/>
      <c r="F26" s="3"/>
      <c r="G26" s="3"/>
      <c r="H26" s="3"/>
      <c r="I26" s="3"/>
      <c r="J26" s="13" t="s">
        <v>19</v>
      </c>
      <c r="K26" s="25">
        <f>K24-K25</f>
        <v>-75000</v>
      </c>
      <c r="L26" s="29"/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1" customHeight="1">
      <c r="A27" s="3">
        <v>2</v>
      </c>
      <c r="B27" s="27" t="s">
        <v>20</v>
      </c>
      <c r="C27" s="23"/>
      <c r="D27" s="23"/>
      <c r="E27" s="23"/>
      <c r="F27" s="3"/>
      <c r="G27" s="3"/>
      <c r="H27" s="2"/>
      <c r="I27" s="2"/>
      <c r="J27" s="13" t="s">
        <v>19</v>
      </c>
      <c r="K27" s="25">
        <v>0</v>
      </c>
      <c r="L27" s="26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1" customHeight="1">
      <c r="A28" s="3">
        <v>3</v>
      </c>
      <c r="B28" s="28" t="s">
        <v>21</v>
      </c>
      <c r="C28" s="23"/>
      <c r="D28" s="23"/>
      <c r="E28" s="3"/>
      <c r="F28" s="3"/>
      <c r="G28" s="3"/>
      <c r="H28" s="3"/>
      <c r="I28" s="3" t="s">
        <v>18</v>
      </c>
      <c r="J28" s="13" t="s">
        <v>19</v>
      </c>
      <c r="K28" s="25">
        <f>K26+K27</f>
        <v>-75000</v>
      </c>
      <c r="L28" s="26"/>
      <c r="M28" s="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1" customHeight="1">
      <c r="A29" s="3">
        <v>4</v>
      </c>
      <c r="B29" s="14" t="s">
        <v>22</v>
      </c>
      <c r="C29" s="3"/>
      <c r="D29" s="3"/>
      <c r="E29" s="3"/>
      <c r="F29" s="3"/>
      <c r="G29" s="3"/>
      <c r="H29" s="3"/>
      <c r="I29" s="13" t="s">
        <v>18</v>
      </c>
      <c r="J29" s="15" t="s">
        <v>19</v>
      </c>
      <c r="K29" s="30"/>
      <c r="L29" s="26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1" customHeight="1">
      <c r="A30" s="3">
        <v>5</v>
      </c>
      <c r="B30" s="22" t="s">
        <v>23</v>
      </c>
      <c r="C30" s="23"/>
      <c r="D30" s="23"/>
      <c r="E30" s="23"/>
      <c r="F30" s="23"/>
      <c r="G30" s="3"/>
      <c r="H30" s="3"/>
      <c r="I30" s="13" t="s">
        <v>18</v>
      </c>
      <c r="J30" s="15" t="s">
        <v>19</v>
      </c>
      <c r="K30" s="25" t="e">
        <f>MROUND((K28-K29),10)</f>
        <v>#NUM!</v>
      </c>
      <c r="L30" s="26"/>
      <c r="M30" s="3"/>
      <c r="N30" s="2"/>
      <c r="O30" s="2"/>
      <c r="P30" s="6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1" customHeight="1">
      <c r="A31" s="3"/>
      <c r="B31" s="16"/>
      <c r="C31" s="16"/>
      <c r="D31" s="16"/>
      <c r="E31" s="16"/>
      <c r="F31" s="16"/>
      <c r="G31" s="3"/>
      <c r="H31" s="3"/>
      <c r="I31" s="13"/>
      <c r="J31" s="15"/>
      <c r="K31" s="5"/>
      <c r="L31" s="17"/>
      <c r="M31" s="3"/>
      <c r="N31" s="2"/>
      <c r="O31" s="2"/>
      <c r="P31" s="6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1" customHeight="1">
      <c r="A32" s="3">
        <v>6</v>
      </c>
      <c r="B32" s="4" t="s">
        <v>24</v>
      </c>
      <c r="C32" s="3"/>
      <c r="D32" s="3"/>
      <c r="E32" s="3"/>
      <c r="F32" s="3"/>
      <c r="G32" s="3"/>
      <c r="H32" s="3"/>
      <c r="I32" s="13" t="s">
        <v>18</v>
      </c>
      <c r="J32" s="15" t="s">
        <v>19</v>
      </c>
      <c r="K32" s="25" t="e">
        <f>IF(K30&lt;=300000,0,IF(K30&lt;=700000,0.05*(K30-300000),IF(K30&lt;=1000000,20000+0.1*(K30-700000),IF(K30&lt;=1200000,50000+0.15*(K30-1000000),IF(K30&lt;=1500000,80000+0.2*(K30-1200000),140000+0.3*(K30-1500000))))))</f>
        <v>#NUM!</v>
      </c>
      <c r="L32" s="26"/>
      <c r="M32" s="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1" customHeight="1">
      <c r="A33" s="3"/>
      <c r="B33" s="24" t="s">
        <v>48</v>
      </c>
      <c r="C33" s="23"/>
      <c r="D33" s="23"/>
      <c r="E33" s="23"/>
      <c r="F33" s="23"/>
      <c r="G33" s="23"/>
      <c r="H33" s="23"/>
      <c r="I33" s="23"/>
      <c r="J33" s="15" t="s">
        <v>19</v>
      </c>
      <c r="K33" s="25" t="e">
        <f>IF(K30&gt;=700000,0,MIN(K32,25000))</f>
        <v>#NUM!</v>
      </c>
      <c r="L33" s="26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1" customHeight="1">
      <c r="A34" s="4"/>
      <c r="B34" s="24" t="s">
        <v>25</v>
      </c>
      <c r="C34" s="23"/>
      <c r="D34" s="23"/>
      <c r="E34" s="23"/>
      <c r="F34" s="23"/>
      <c r="G34" s="23"/>
      <c r="H34" s="3"/>
      <c r="I34" s="13"/>
      <c r="J34" s="15"/>
      <c r="K34" s="3"/>
      <c r="L34" s="3"/>
      <c r="M34" s="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1" customHeight="1">
      <c r="A35" s="3">
        <v>7</v>
      </c>
      <c r="B35" s="4" t="s">
        <v>26</v>
      </c>
      <c r="C35" s="3"/>
      <c r="D35" s="3"/>
      <c r="E35" s="3"/>
      <c r="F35" s="3"/>
      <c r="G35" s="3"/>
      <c r="H35" s="3"/>
      <c r="I35" s="13" t="s">
        <v>18</v>
      </c>
      <c r="J35" s="15" t="s">
        <v>19</v>
      </c>
      <c r="K35" s="25" t="e">
        <f>K32-K33</f>
        <v>#NUM!</v>
      </c>
      <c r="L35" s="26"/>
      <c r="M35" s="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1" customHeight="1">
      <c r="A36" s="3">
        <v>8</v>
      </c>
      <c r="B36" s="3" t="s">
        <v>27</v>
      </c>
      <c r="C36" s="3"/>
      <c r="D36" s="3"/>
      <c r="E36" s="3"/>
      <c r="F36" s="3"/>
      <c r="G36" s="3" t="s">
        <v>18</v>
      </c>
      <c r="H36" s="3"/>
      <c r="I36" s="3"/>
      <c r="J36" s="15" t="s">
        <v>19</v>
      </c>
      <c r="K36" s="25" t="e">
        <f>ROUND(0.04*K35,0)</f>
        <v>#NUM!</v>
      </c>
      <c r="L36" s="26"/>
      <c r="M36" s="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1" customHeight="1">
      <c r="A37" s="3">
        <v>9</v>
      </c>
      <c r="B37" s="22" t="s">
        <v>28</v>
      </c>
      <c r="C37" s="23"/>
      <c r="D37" s="23"/>
      <c r="E37" s="23"/>
      <c r="F37" s="23"/>
      <c r="G37" s="3"/>
      <c r="H37" s="3"/>
      <c r="I37" s="13" t="s">
        <v>18</v>
      </c>
      <c r="J37" s="15" t="s">
        <v>19</v>
      </c>
      <c r="K37" s="25" t="e">
        <f>MROUND((K35+K36),10)</f>
        <v>#NUM!</v>
      </c>
      <c r="L37" s="26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1" customHeight="1">
      <c r="A38" s="3">
        <v>10</v>
      </c>
      <c r="B38" s="3" t="s">
        <v>29</v>
      </c>
      <c r="C38" s="3"/>
      <c r="D38" s="3"/>
      <c r="E38" s="3"/>
      <c r="F38" s="3"/>
      <c r="G38" s="3"/>
      <c r="H38" s="3"/>
      <c r="I38" s="13" t="s">
        <v>18</v>
      </c>
      <c r="J38" s="15" t="s">
        <v>19</v>
      </c>
      <c r="K38" s="25">
        <v>0</v>
      </c>
      <c r="L38" s="26"/>
      <c r="M38" s="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1" customHeight="1">
      <c r="A39" s="3">
        <v>11</v>
      </c>
      <c r="B39" s="22" t="s">
        <v>30</v>
      </c>
      <c r="C39" s="23"/>
      <c r="D39" s="23"/>
      <c r="E39" s="3"/>
      <c r="F39" s="3"/>
      <c r="G39" s="3"/>
      <c r="H39" s="3"/>
      <c r="I39" s="13" t="s">
        <v>18</v>
      </c>
      <c r="J39" s="15" t="s">
        <v>19</v>
      </c>
      <c r="K39" s="25" t="e">
        <f>K37-K38</f>
        <v>#NUM!</v>
      </c>
      <c r="L39" s="26"/>
      <c r="M39" s="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1" customHeight="1">
      <c r="A40" s="3">
        <v>12</v>
      </c>
      <c r="B40" s="27" t="s">
        <v>49</v>
      </c>
      <c r="C40" s="23"/>
      <c r="D40" s="23"/>
      <c r="E40" s="23"/>
      <c r="F40" s="3"/>
      <c r="G40" s="3"/>
      <c r="H40" s="3"/>
      <c r="I40" s="13" t="s">
        <v>18</v>
      </c>
      <c r="J40" s="15" t="s">
        <v>19</v>
      </c>
      <c r="K40" s="25">
        <f>M22</f>
        <v>0</v>
      </c>
      <c r="L40" s="26"/>
      <c r="M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1" customHeight="1">
      <c r="A41" s="3">
        <v>13</v>
      </c>
      <c r="B41" s="3" t="s">
        <v>50</v>
      </c>
      <c r="C41" s="3"/>
      <c r="D41" s="3"/>
      <c r="E41" s="3"/>
      <c r="F41" s="3"/>
      <c r="G41" s="3"/>
      <c r="H41" s="3"/>
      <c r="I41" s="13" t="s">
        <v>18</v>
      </c>
      <c r="J41" s="15" t="s">
        <v>19</v>
      </c>
      <c r="K41" s="25" t="e">
        <f>IF(K40&gt;=K39,0,K39-K40)</f>
        <v>#NUM!</v>
      </c>
      <c r="L41" s="26"/>
      <c r="M41" s="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1" customHeight="1">
      <c r="A43" s="3"/>
      <c r="B43" s="3"/>
      <c r="C43" s="3"/>
      <c r="D43" s="3"/>
      <c r="E43" s="24" t="s">
        <v>31</v>
      </c>
      <c r="F43" s="23"/>
      <c r="G43" s="23"/>
      <c r="H43" s="3"/>
      <c r="I43" s="3"/>
      <c r="J43" s="3"/>
      <c r="K43" s="3"/>
      <c r="L43" s="3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1" customHeight="1">
      <c r="A44" s="27" t="s">
        <v>32</v>
      </c>
      <c r="B44" s="23"/>
      <c r="C44" s="23"/>
      <c r="D44" s="23"/>
      <c r="E44" s="23"/>
      <c r="F44" s="23"/>
      <c r="G44" s="3"/>
      <c r="H44" s="3"/>
      <c r="I44" s="3"/>
      <c r="J44" s="3"/>
      <c r="K44" s="3"/>
      <c r="L44" s="3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1" customHeight="1">
      <c r="A47" s="4" t="s">
        <v>33</v>
      </c>
      <c r="B47" s="3"/>
      <c r="C47" s="3"/>
      <c r="D47" s="3"/>
      <c r="E47" s="3"/>
      <c r="F47" s="3"/>
      <c r="G47" s="3"/>
      <c r="H47" s="3"/>
      <c r="I47" s="24" t="s">
        <v>34</v>
      </c>
      <c r="J47" s="23"/>
      <c r="K47" s="23"/>
      <c r="L47" s="23"/>
      <c r="M47" s="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1" customHeight="1">
      <c r="A48" s="3"/>
      <c r="B48" s="3"/>
      <c r="C48" s="3"/>
      <c r="D48" s="3"/>
      <c r="E48" s="3"/>
      <c r="F48" s="3"/>
      <c r="G48" s="3"/>
      <c r="H48" s="3"/>
      <c r="I48" s="24" t="s">
        <v>35</v>
      </c>
      <c r="J48" s="23"/>
      <c r="K48" s="23"/>
      <c r="L48" s="23"/>
      <c r="M48" s="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>
      <c r="A49" s="24" t="s">
        <v>36</v>
      </c>
      <c r="B49" s="23"/>
      <c r="C49" s="23"/>
      <c r="D49" s="3"/>
      <c r="E49" s="3"/>
      <c r="F49" s="3"/>
      <c r="G49" s="3"/>
      <c r="H49" s="3"/>
      <c r="I49" s="3"/>
      <c r="J49" s="3"/>
      <c r="K49" s="3"/>
      <c r="L49" s="3"/>
      <c r="M49" s="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>
      <c r="A50" s="3"/>
      <c r="B50" s="3"/>
      <c r="C50" s="3"/>
      <c r="D50" s="3"/>
      <c r="E50" s="3"/>
      <c r="F50" s="3"/>
      <c r="G50" s="3"/>
      <c r="H50" s="24" t="s">
        <v>37</v>
      </c>
      <c r="I50" s="23"/>
      <c r="J50" s="3"/>
      <c r="K50" s="3"/>
      <c r="L50" s="3"/>
      <c r="M50" s="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>
      <c r="A52" s="24" t="s">
        <v>71</v>
      </c>
      <c r="B52" s="23"/>
      <c r="C52" s="23"/>
      <c r="D52" s="3"/>
      <c r="E52" s="3"/>
      <c r="F52" s="3"/>
      <c r="G52" s="3"/>
      <c r="H52" s="24"/>
      <c r="I52" s="23"/>
      <c r="J52" s="3"/>
      <c r="K52" s="3"/>
      <c r="L52" s="3"/>
      <c r="M52" s="3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>
      <c r="A53" s="24" t="s">
        <v>72</v>
      </c>
      <c r="B53" s="23"/>
      <c r="C53" s="23"/>
      <c r="D53" s="3"/>
      <c r="E53" s="3"/>
      <c r="F53" s="3"/>
      <c r="G53" s="3"/>
      <c r="H53" s="3"/>
      <c r="I53" s="3"/>
      <c r="J53" s="3"/>
      <c r="K53" s="3"/>
      <c r="L53" s="3"/>
      <c r="M53" s="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>
      <c r="A54" s="1"/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>
      <c r="A55" s="24" t="s">
        <v>38</v>
      </c>
      <c r="B55" s="23"/>
      <c r="C55" s="23"/>
      <c r="D55" s="23"/>
      <c r="E55" s="23"/>
      <c r="F55" s="23"/>
      <c r="G55" s="4"/>
      <c r="H55" s="4"/>
      <c r="I55" s="4"/>
      <c r="J55" s="3"/>
      <c r="K55" s="3"/>
      <c r="L55" s="3"/>
      <c r="M55" s="3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>
      <c r="A56" s="24" t="s">
        <v>51</v>
      </c>
      <c r="B56" s="23"/>
      <c r="C56" s="23"/>
      <c r="D56" s="23"/>
      <c r="E56" s="23"/>
      <c r="F56" s="23"/>
      <c r="G56" s="4"/>
      <c r="H56" s="4"/>
      <c r="I56" s="4"/>
      <c r="J56" s="3"/>
      <c r="K56" s="3"/>
      <c r="L56" s="3"/>
      <c r="M56" s="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>
      <c r="A57" s="1"/>
      <c r="B57" s="1"/>
      <c r="C57" s="1"/>
      <c r="D57" s="1"/>
      <c r="E57" s="1"/>
      <c r="F57" s="1"/>
      <c r="G57" s="4"/>
      <c r="H57" s="4"/>
      <c r="I57" s="4"/>
      <c r="J57" s="3"/>
      <c r="K57" s="3"/>
      <c r="L57" s="3"/>
      <c r="M57" s="3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>
      <c r="A58" s="42" t="s">
        <v>55</v>
      </c>
      <c r="B58" s="43"/>
      <c r="C58" s="43"/>
      <c r="D58" s="43"/>
      <c r="E58" s="43"/>
      <c r="F58" s="43"/>
      <c r="G58" s="3"/>
      <c r="H58" s="3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>
      <c r="A59" s="39" t="s">
        <v>39</v>
      </c>
      <c r="B59" s="34"/>
      <c r="C59" s="34"/>
      <c r="D59" s="26"/>
      <c r="E59" s="40" t="s">
        <v>40</v>
      </c>
      <c r="F59" s="2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36" t="s">
        <v>43</v>
      </c>
      <c r="B60" s="34"/>
      <c r="C60" s="34"/>
      <c r="D60" s="26"/>
      <c r="E60" s="41" t="s">
        <v>41</v>
      </c>
      <c r="F60" s="2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36" t="s">
        <v>52</v>
      </c>
      <c r="B61" s="34"/>
      <c r="C61" s="34"/>
      <c r="D61" s="26"/>
      <c r="E61" s="38">
        <v>0.05</v>
      </c>
      <c r="F61" s="2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36" t="s">
        <v>53</v>
      </c>
      <c r="B62" s="34"/>
      <c r="C62" s="34"/>
      <c r="D62" s="26"/>
      <c r="E62" s="37">
        <v>0.1</v>
      </c>
      <c r="F62" s="2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36" t="s">
        <v>54</v>
      </c>
      <c r="B63" s="34"/>
      <c r="C63" s="34"/>
      <c r="D63" s="26"/>
      <c r="E63" s="37">
        <v>0.15</v>
      </c>
      <c r="F63" s="2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36" t="s">
        <v>44</v>
      </c>
      <c r="B64" s="34"/>
      <c r="C64" s="34"/>
      <c r="D64" s="26"/>
      <c r="E64" s="37">
        <v>0.2</v>
      </c>
      <c r="F64" s="26"/>
      <c r="G64" s="2"/>
      <c r="H64" s="2"/>
      <c r="I64" s="21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>
      <c r="A65" s="36" t="s">
        <v>42</v>
      </c>
      <c r="B65" s="34"/>
      <c r="C65" s="34"/>
      <c r="D65" s="26"/>
      <c r="E65" s="37">
        <v>0.3</v>
      </c>
      <c r="F65" s="2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2" t="s">
        <v>45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71">
    <mergeCell ref="A53:C53"/>
    <mergeCell ref="A55:F55"/>
    <mergeCell ref="A56:F56"/>
    <mergeCell ref="A58:F58"/>
    <mergeCell ref="B39:D39"/>
    <mergeCell ref="B40:E40"/>
    <mergeCell ref="E43:G43"/>
    <mergeCell ref="A44:F44"/>
    <mergeCell ref="A49:C49"/>
    <mergeCell ref="A59:D59"/>
    <mergeCell ref="E59:F59"/>
    <mergeCell ref="A60:D60"/>
    <mergeCell ref="E60:F60"/>
    <mergeCell ref="A64:D64"/>
    <mergeCell ref="A65:D65"/>
    <mergeCell ref="E65:F65"/>
    <mergeCell ref="A61:D61"/>
    <mergeCell ref="E61:F61"/>
    <mergeCell ref="A62:D62"/>
    <mergeCell ref="E62:F62"/>
    <mergeCell ref="A63:D63"/>
    <mergeCell ref="E63:F63"/>
    <mergeCell ref="E64:F64"/>
    <mergeCell ref="A1:M1"/>
    <mergeCell ref="A2:M2"/>
    <mergeCell ref="A3:M3"/>
    <mergeCell ref="I4:M4"/>
    <mergeCell ref="A6:M6"/>
    <mergeCell ref="J7:M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K32:L32"/>
    <mergeCell ref="K33:L33"/>
    <mergeCell ref="K35:L35"/>
    <mergeCell ref="B22:C22"/>
    <mergeCell ref="B27:E27"/>
    <mergeCell ref="B28:D28"/>
    <mergeCell ref="B30:F30"/>
    <mergeCell ref="B33:I33"/>
    <mergeCell ref="B34:G34"/>
    <mergeCell ref="K25:L25"/>
    <mergeCell ref="K26:L26"/>
    <mergeCell ref="K24:L24"/>
    <mergeCell ref="K27:L27"/>
    <mergeCell ref="K28:L28"/>
    <mergeCell ref="K29:L29"/>
    <mergeCell ref="K30:L30"/>
    <mergeCell ref="B37:F37"/>
    <mergeCell ref="I48:L48"/>
    <mergeCell ref="H50:I50"/>
    <mergeCell ref="H52:I52"/>
    <mergeCell ref="K36:L36"/>
    <mergeCell ref="K37:L37"/>
    <mergeCell ref="K38:L38"/>
    <mergeCell ref="K39:L39"/>
    <mergeCell ref="K40:L40"/>
    <mergeCell ref="K41:L41"/>
    <mergeCell ref="I47:L47"/>
    <mergeCell ref="A52:C52"/>
  </mergeCells>
  <pageMargins left="0.31496062992125984" right="0.11811023622047245" top="0.15748031496062992" bottom="0.15748031496062992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Regime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LAB-03</dc:creator>
  <cp:lastModifiedBy>SOMDATTA HATI</cp:lastModifiedBy>
  <cp:lastPrinted>2024-01-16T08:05:57Z</cp:lastPrinted>
  <dcterms:created xsi:type="dcterms:W3CDTF">2018-11-28T05:08:06Z</dcterms:created>
  <dcterms:modified xsi:type="dcterms:W3CDTF">2025-01-08T12:41:53Z</dcterms:modified>
</cp:coreProperties>
</file>